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S:\GECOV\CONTRATOS\CONTRATOS CORPORATIVOS\CONTRATO 021-2017 - TELEFONIA FIXA\ADESÃO\"/>
    </mc:Choice>
  </mc:AlternateContent>
  <workbookProtection workbookAlgorithmName="SHA-512" workbookHashValue="qrMt4jkLP+rYXyG+HeA049YygOEWg7kqeJXgzB78Wr3TKe7bB5ISJ+b28fROq7O+rpA1IC6u0xnz8LhLBwzIDw==" workbookSaltValue="yz3w/JHKGLSdpR4gI201MQ==" workbookSpinCount="100000" lockStructure="1"/>
  <bookViews>
    <workbookView xWindow="0" yWindow="0" windowWidth="28800" windowHeight="11445"/>
  </bookViews>
  <sheets>
    <sheet name="Modelo" sheetId="1" r:id="rId1"/>
    <sheet name="Valores" sheetId="2" state="hidden" r:id="rId2"/>
    <sheet name="Dados" sheetId="3" state="hidden" r:id="rId3"/>
  </sheets>
  <functionGroups builtInGroupCount="18"/>
  <definedNames>
    <definedName name="_xlnm.Print_Area" localSheetId="0">Modelo!$A$1:$C$53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35" i="1" l="1"/>
  <c r="B33" i="1"/>
  <c r="B31" i="1"/>
  <c r="B36" i="1"/>
  <c r="B34" i="1"/>
  <c r="B32" i="1"/>
  <c r="F85" i="3" l="1"/>
  <c r="G85" i="3"/>
  <c r="E85" i="3"/>
  <c r="B30" i="1" l="1"/>
  <c r="B29" i="1"/>
  <c r="C55" i="2"/>
</calcChain>
</file>

<file path=xl/comments1.xml><?xml version="1.0" encoding="utf-8"?>
<comments xmlns="http://schemas.openxmlformats.org/spreadsheetml/2006/main">
  <authors>
    <author>Sheila Christina Ribeiro Fernandes</author>
  </authors>
  <commentList>
    <comment ref="A28" authorId="0" shapeId="0">
      <text>
        <r>
          <rPr>
            <b/>
            <sz val="9"/>
            <color indexed="81"/>
            <rFont val="Segoe UI"/>
            <family val="2"/>
          </rPr>
          <t>Os dados "Atividade", "Elemento de despesa" e "Fonte" apresentados automaticamente neste formulário correspondem aos inicialmente informados pelo órgão na fase interna de licitação. 
Caso necessário poderão ser alterados na fase atual.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Segoe UI"/>
            <family val="2"/>
          </rPr>
          <t>Os dados "Atividade", "Elemento de despesa" e "Fonte" apresentados automaticamente neste formulário correspondem aos inicialmente informados pelo órgão na fase interna de licitação. 
Caso necessário poderão ser alterados na fase atual.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Segoe UI"/>
            <family val="2"/>
          </rPr>
          <t>Os dados "Atividade", "Elemento de despesa" e "Fonte" apresentados automaticamente neste formulário correspondem aos inicialmente informados pelo órgão na fase interna de licitação. 
Caso necessário poderão ser alterados na fase atual.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<sst xmlns="http://schemas.openxmlformats.org/spreadsheetml/2006/main" count="377" uniqueCount="184">
  <si>
    <t>Fonte:</t>
  </si>
  <si>
    <t>Nº do Empenho:</t>
  </si>
  <si>
    <t>ADERES</t>
  </si>
  <si>
    <t>APEES</t>
  </si>
  <si>
    <t>CBMES</t>
  </si>
  <si>
    <t>CETURB</t>
  </si>
  <si>
    <t>DETRAN</t>
  </si>
  <si>
    <t>FAMES</t>
  </si>
  <si>
    <t>IASES</t>
  </si>
  <si>
    <t>IDAF</t>
  </si>
  <si>
    <t>IEMA</t>
  </si>
  <si>
    <t>INCAPER</t>
  </si>
  <si>
    <t>IPEM</t>
  </si>
  <si>
    <t>JUCEES</t>
  </si>
  <si>
    <t>PCES</t>
  </si>
  <si>
    <t>PGE</t>
  </si>
  <si>
    <t>PMES</t>
  </si>
  <si>
    <t>PROCON</t>
  </si>
  <si>
    <t>RTV</t>
  </si>
  <si>
    <t>SECONT</t>
  </si>
  <si>
    <t>SECULT</t>
  </si>
  <si>
    <t>SEDU</t>
  </si>
  <si>
    <t>SEFAZ</t>
  </si>
  <si>
    <t>SEJUS</t>
  </si>
  <si>
    <t>SESA</t>
  </si>
  <si>
    <t>SESP</t>
  </si>
  <si>
    <t>SESPORT</t>
  </si>
  <si>
    <t>SETADES</t>
  </si>
  <si>
    <t>Fonte</t>
  </si>
  <si>
    <t>3.3.90.39.00</t>
  </si>
  <si>
    <t>10.22.101.04.122.0615.2070</t>
  </si>
  <si>
    <t>10.46.101.14.122.0021.2070</t>
  </si>
  <si>
    <t>________________________________________
DIRIGENTE DO ÓRGÃO</t>
  </si>
  <si>
    <t>OBS: DESIGNAÇÃO DE FISCAL DE CONTRATO CORPORATIVO
Modelo de Termo de Designação disponível em www.compras.es.gov.br, Gestão de Contratos – Modelos de Formulários, “Formulário 25 - Ato de designação Contrato Corporativo”, conforme preceitua a Portaria SEGER/PGE/SECONT Nº 049-R, publicada em 25/08/2010.</t>
  </si>
  <si>
    <t>Selecione o Órgão:</t>
  </si>
  <si>
    <t>Elemento de Despesa(Natureza de despesa)</t>
  </si>
  <si>
    <t xml:space="preserve">Os dados "Atividade", "Elemento de despesa" e "Fonte" apresentados automaticamente neste formulário correspondem aos inicialmente informados pelo órgão na fase interna de licitação. 
Caso necessário poderão ser alterados na fase atual.
</t>
  </si>
  <si>
    <t>Atividade(Programa de trabalho)</t>
  </si>
  <si>
    <t>TERMO DE ADESÃO</t>
  </si>
  <si>
    <t>DOTAÇÃO ORÇAMENTÁRIA E VALOR</t>
  </si>
  <si>
    <t>Valor por Extenso:</t>
  </si>
  <si>
    <t xml:space="preserve"> Cidade e data</t>
  </si>
  <si>
    <t xml:space="preserve">________________________________________
DAYSE MARIA OSLEGHER LEMOS
Secretária de Estado de Gestão e Recursos Humanos - SEGER
</t>
  </si>
  <si>
    <t>0101000000</t>
  </si>
  <si>
    <t>0101</t>
  </si>
  <si>
    <t>0271000001</t>
  </si>
  <si>
    <t>0102000001</t>
  </si>
  <si>
    <t>AGERH</t>
  </si>
  <si>
    <t>Valor Contratado (24 meses)</t>
  </si>
  <si>
    <t>Órgão</t>
  </si>
  <si>
    <t>Programa de trabalho</t>
  </si>
  <si>
    <t>Natureza de despesa</t>
  </si>
  <si>
    <t>10.30.205.23.122.0800.2070</t>
  </si>
  <si>
    <t>3.3.90.39.58</t>
  </si>
  <si>
    <t>10.41.202.18.122.0018.2070</t>
  </si>
  <si>
    <t>13.122.0169.2070</t>
  </si>
  <si>
    <t>ARSP</t>
  </si>
  <si>
    <t>04.122.0800.2070</t>
  </si>
  <si>
    <t>0271</t>
  </si>
  <si>
    <t>CEASA</t>
  </si>
  <si>
    <t>20.122.0006.2070.00</t>
  </si>
  <si>
    <t>0271000000</t>
  </si>
  <si>
    <t xml:space="preserve"> </t>
  </si>
  <si>
    <t>DER-ES</t>
  </si>
  <si>
    <t>06.122.0800.2070</t>
  </si>
  <si>
    <t xml:space="preserve"> 10.06.101.03.092.00582357/10.06.901.03.092.0058.2357</t>
  </si>
  <si>
    <t>0101000000/0271000000</t>
  </si>
  <si>
    <t>DIO</t>
  </si>
  <si>
    <t>10.28.202.04.122.0552.2070</t>
  </si>
  <si>
    <t>ESESP</t>
  </si>
  <si>
    <t>0412200032070</t>
  </si>
  <si>
    <t>3.3.9039.58</t>
  </si>
  <si>
    <t>10.42.201.12.122.0800.2070</t>
  </si>
  <si>
    <t>33.90.39.58</t>
  </si>
  <si>
    <t>FAPES</t>
  </si>
  <si>
    <t>10.32.202.19.122.0017.2070</t>
  </si>
  <si>
    <t>3.390.39.58</t>
  </si>
  <si>
    <t>HPM(DSPMES)</t>
  </si>
  <si>
    <t>10.45.105.06.302.000</t>
  </si>
  <si>
    <t>33.90.39-27/3.3.90.39-58</t>
  </si>
  <si>
    <t>0671/0271/0101</t>
  </si>
  <si>
    <t>IJSN</t>
  </si>
  <si>
    <t>10.27.201.04.122.0562.2070</t>
  </si>
  <si>
    <t>10.31.202.20.122.0800.2070/10.31.202.20.571.0006.3394/10.31.202.20.606.0006.6390</t>
  </si>
  <si>
    <t>0101000000,02771000000,0671000000,0272000000,0672000000</t>
  </si>
  <si>
    <t>IOPES</t>
  </si>
  <si>
    <t>10.35.208.04.122.0595.2070</t>
  </si>
  <si>
    <t>IPAJM</t>
  </si>
  <si>
    <t>20.60.201.09.122.0002.2070</t>
  </si>
  <si>
    <t>0270000000</t>
  </si>
  <si>
    <t>0272</t>
  </si>
  <si>
    <t>10.22.202.23.122.0013.2070</t>
  </si>
  <si>
    <t>10.45.103.06.122.0004.2070</t>
  </si>
  <si>
    <t>PRODEST</t>
  </si>
  <si>
    <t>2412202982070</t>
  </si>
  <si>
    <t>SCV</t>
  </si>
  <si>
    <t>SCM</t>
  </si>
  <si>
    <t>10.10.102.06.122.0004.2070</t>
  </si>
  <si>
    <t>SEAG</t>
  </si>
  <si>
    <t>20.122.0800.2070</t>
  </si>
  <si>
    <t>3.3.90.39</t>
  </si>
  <si>
    <t>SECOM</t>
  </si>
  <si>
    <t>10.10.104.04.122.0204.2070</t>
  </si>
  <si>
    <t>SECTI</t>
  </si>
  <si>
    <t>10.32.101.19.122.0800.2070</t>
  </si>
  <si>
    <t xml:space="preserve">SEDES </t>
  </si>
  <si>
    <t>23.122.0800.2070</t>
  </si>
  <si>
    <t>SEDH</t>
  </si>
  <si>
    <t>12.122.0721.2175</t>
  </si>
  <si>
    <t>0131000001</t>
  </si>
  <si>
    <t>SEDURB</t>
  </si>
  <si>
    <t>1512208002.070</t>
  </si>
  <si>
    <t>SEG</t>
  </si>
  <si>
    <t>0412208002070</t>
  </si>
  <si>
    <t>SEGER</t>
  </si>
  <si>
    <t>10.28.101.04.122.0800.2070</t>
  </si>
  <si>
    <t>SEP</t>
  </si>
  <si>
    <t>10.27.101.04.122.0616.2070</t>
  </si>
  <si>
    <t>20.44.901.10.122.0800.2070</t>
  </si>
  <si>
    <t>SESA SEDE-ENSEADA DO SUÁ</t>
  </si>
  <si>
    <t>SESA SEDE- BENTO FERREIRA</t>
  </si>
  <si>
    <t>SESA SEDE-UNIDADES FORA</t>
  </si>
  <si>
    <t>SESA SEDE -SAMU 192</t>
  </si>
  <si>
    <t>20.44901.10.122.0800.2070</t>
  </si>
  <si>
    <t>FARMACIA CIDADÃ VILA VELHA</t>
  </si>
  <si>
    <t>FARMACIA CIDADÃ SERRA</t>
  </si>
  <si>
    <t>HEMOES VITÓRIA</t>
  </si>
  <si>
    <t>20.44.901.10.302.0030.2720</t>
  </si>
  <si>
    <t>HEMONUCLEO COLATINA</t>
  </si>
  <si>
    <t>HEMONUCLEO SÃO MATEUS</t>
  </si>
  <si>
    <t>HEMONUCLEO LINHARES</t>
  </si>
  <si>
    <t>HEINSG</t>
  </si>
  <si>
    <t>20.44.901.10.302.0030.2184</t>
  </si>
  <si>
    <t>HESL</t>
  </si>
  <si>
    <t>HEIMARA</t>
  </si>
  <si>
    <t>HESVV</t>
  </si>
  <si>
    <t>HEABF</t>
  </si>
  <si>
    <t>CREFES</t>
  </si>
  <si>
    <t xml:space="preserve">SRSV/CRE METROPOLITANO </t>
  </si>
  <si>
    <t>20.44.901..10.122.0031.2252</t>
  </si>
  <si>
    <t>HEPF</t>
  </si>
  <si>
    <t>HEDS</t>
  </si>
  <si>
    <t>HEAC</t>
  </si>
  <si>
    <t>SRSCI</t>
  </si>
  <si>
    <t>CAPAAC</t>
  </si>
  <si>
    <t>HESJC</t>
  </si>
  <si>
    <t>UIJM</t>
  </si>
  <si>
    <t xml:space="preserve">SRSC </t>
  </si>
  <si>
    <t>20.44.901.10.122.0031.2252</t>
  </si>
  <si>
    <t>HEMSA</t>
  </si>
  <si>
    <t>SRSSM/CRE SÃO MATEUS/FARM.CIDADÃ SÃO MATEUS</t>
  </si>
  <si>
    <t xml:space="preserve">HERAS </t>
  </si>
  <si>
    <t>HEDRC</t>
  </si>
  <si>
    <t>HEJSN</t>
  </si>
  <si>
    <t>061220800.20.70</t>
  </si>
  <si>
    <t>10.39.101.27.122.0159.2070</t>
  </si>
  <si>
    <t>47.101.08.122.0800.2070, 47.101.11.334.0414.2867,  47.904.08.244.0860.2008</t>
  </si>
  <si>
    <t>3.3.90.58</t>
  </si>
  <si>
    <t>0101000000/0133000000/0159000021/4101000000</t>
  </si>
  <si>
    <t>10.35.101.26.122.0800.2070</t>
  </si>
  <si>
    <t>3.39.0.39.58</t>
  </si>
  <si>
    <t>37.101.23.122.0800.2070</t>
  </si>
  <si>
    <t>3.3.90.339.58</t>
  </si>
  <si>
    <t>VG</t>
  </si>
  <si>
    <t>2070 e 2069</t>
  </si>
  <si>
    <t>ITEM</t>
  </si>
  <si>
    <t>DFP</t>
  </si>
  <si>
    <t>SEDES</t>
  </si>
  <si>
    <t>SETOP</t>
  </si>
  <si>
    <t>SETUR</t>
  </si>
  <si>
    <t>TOTAL</t>
  </si>
  <si>
    <t>Selecione aqui:</t>
  </si>
  <si>
    <t>Telefonia Fixa</t>
  </si>
  <si>
    <r>
      <t xml:space="preserve">A/O </t>
    </r>
    <r>
      <rPr>
        <sz val="11"/>
        <color rgb="FFFF0000"/>
        <rFont val="Calibri"/>
        <family val="2"/>
        <scheme val="minor"/>
      </rPr>
      <t>(NOME DO ÓRGÃO)</t>
    </r>
    <r>
      <rPr>
        <sz val="11"/>
        <rFont val="Calibri"/>
        <family val="2"/>
        <scheme val="minor"/>
      </rPr>
      <t xml:space="preserve">, com sede </t>
    </r>
    <r>
      <rPr>
        <sz val="11"/>
        <color rgb="FFFF0000"/>
        <rFont val="Calibri"/>
        <family val="2"/>
        <scheme val="minor"/>
      </rPr>
      <t>__________ (endereço completo) __________</t>
    </r>
    <r>
      <rPr>
        <sz val="11"/>
        <rFont val="Calibri"/>
        <family val="2"/>
        <scheme val="minor"/>
      </rPr>
      <t>, inscrita no CNPJ sob o nº.</t>
    </r>
    <r>
      <rPr>
        <sz val="11"/>
        <color rgb="FFFF0000"/>
        <rFont val="Calibri"/>
        <family val="2"/>
        <scheme val="minor"/>
      </rPr>
      <t xml:space="preserve"> ____________________ </t>
    </r>
    <r>
      <rPr>
        <sz val="11"/>
        <rFont val="Calibri"/>
        <family val="2"/>
        <scheme val="minor"/>
      </rPr>
      <t>neste ato representado(a) pelo</t>
    </r>
    <r>
      <rPr>
        <sz val="11"/>
        <color rgb="FFFF0000"/>
        <rFont val="Calibri"/>
        <family val="2"/>
        <scheme val="minor"/>
      </rPr>
      <t xml:space="preserve"> _________ (condição jurídica do representante)__________ </t>
    </r>
    <r>
      <rPr>
        <sz val="11"/>
        <rFont val="Calibri"/>
        <family val="2"/>
        <scheme val="minor"/>
      </rPr>
      <t xml:space="preserve">Sr. </t>
    </r>
    <r>
      <rPr>
        <sz val="11"/>
        <color rgb="FFFF0000"/>
        <rFont val="Calibri"/>
        <family val="2"/>
        <scheme val="minor"/>
      </rPr>
      <t>__________(nome, nacionalidade, estado civil e profissão, CPF)__________</t>
    </r>
    <r>
      <rPr>
        <sz val="11"/>
        <rFont val="Calibri"/>
        <family val="2"/>
        <scheme val="minor"/>
      </rPr>
      <t xml:space="preserve">, vem efetivar a adesão a este Contrato, por execução indireta, nos termos da Lei n.º 8.666, de 21 de junho de 1993 e alterações posteriores, de acordo com os termos do </t>
    </r>
    <r>
      <rPr>
        <b/>
        <sz val="11"/>
        <rFont val="Calibri"/>
        <family val="2"/>
        <scheme val="minor"/>
      </rPr>
      <t>processo n.º 74843877 e Pregão n.º 032/2017</t>
    </r>
    <r>
      <rPr>
        <sz val="11"/>
        <rFont val="Calibri"/>
        <family val="2"/>
        <scheme val="minor"/>
      </rPr>
      <t>, partes integrantes deste instrumento, independentemente de transcrição juntamente com a proposta apresentada pela contratada em 09/10/2017, ficando porém, ressalvadas como não transcritas as condições nela estipuladas que contrariem as disposições do contrato.</t>
    </r>
  </si>
  <si>
    <t>_________________________________________
TELEMAR NORTE LESTE S/A</t>
  </si>
  <si>
    <t>Preencher</t>
  </si>
  <si>
    <t>Lote I</t>
  </si>
  <si>
    <t>Lote II</t>
  </si>
  <si>
    <t>Total</t>
  </si>
  <si>
    <t>Lote I (24 meses)</t>
  </si>
  <si>
    <t>Lote II (24 meses)</t>
  </si>
  <si>
    <t>Valor Contratado Total (24 meses)</t>
  </si>
  <si>
    <t xml:space="preserve">GOVERNO DO ESTADO DO ESPÍRITO SANTO
SECRETARIA DE ESTADO DE GESTÃO E RECURSOS HUMANOS
Av. Governador Bley, 236, Ed. Fábio Ruschi, Centro – Vitória/ES. Tel.: (27) 3636-5260
ANEXO III DO CONTRATO </t>
  </si>
  <si>
    <r>
      <rPr>
        <sz val="11"/>
        <color theme="1"/>
        <rFont val="Calibri"/>
        <family val="2"/>
        <scheme val="minor"/>
      </rPr>
      <t xml:space="preserve">TERMO DE ADESÃO AO </t>
    </r>
    <r>
      <rPr>
        <b/>
        <sz val="11"/>
        <color theme="1"/>
        <rFont val="Calibri"/>
        <family val="2"/>
        <scheme val="minor"/>
      </rPr>
      <t>CONTRATO 021/2017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CELEBRADO ENTRE A</t>
    </r>
    <r>
      <rPr>
        <b/>
        <sz val="11"/>
        <color theme="1"/>
        <rFont val="Calibri"/>
        <family val="2"/>
        <scheme val="minor"/>
      </rPr>
      <t xml:space="preserve"> SECRETARIA DE ESTADO DE GESTÃO E RECURSOS HUMANOS - SEGER </t>
    </r>
    <r>
      <rPr>
        <sz val="11"/>
        <color theme="1"/>
        <rFont val="Calibri"/>
        <family val="2"/>
        <scheme val="minor"/>
      </rPr>
      <t xml:space="preserve">E A EMPRESA Telemar Norte Leste S/A, publicado no D.O.E em 30/11/2017, visando à </t>
    </r>
    <r>
      <rPr>
        <b/>
        <sz val="11"/>
        <color theme="1"/>
        <rFont val="Calibri"/>
        <family val="2"/>
        <scheme val="minor"/>
      </rPr>
      <t xml:space="preserve">PRESTAÇÃO DE SERVIÇOS DE TELEFONIA COM O OBJETIVO DE OPERACIONALIZAR A REDE TELEFÔNICA CORPORATIVA DO GOVERNO DO ESTADO DO ESPÍRITO SANTO.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</si>
</sst>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4" borderId="0" xfId="0" applyFill="1" applyBorder="1"/>
    <xf numFmtId="0" fontId="0" fillId="4" borderId="0" xfId="0" applyFill="1"/>
    <xf numFmtId="0" fontId="2" fillId="4" borderId="0" xfId="0" applyFont="1" applyFill="1" applyBorder="1" applyAlignment="1">
      <alignment horizontal="left"/>
    </xf>
    <xf numFmtId="44" fontId="0" fillId="4" borderId="0" xfId="0" applyNumberFormat="1" applyFill="1" applyBorder="1"/>
    <xf numFmtId="14" fontId="7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7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44" fontId="0" fillId="4" borderId="1" xfId="0" applyNumberFormat="1" applyFill="1" applyBorder="1"/>
    <xf numFmtId="0" fontId="7" fillId="4" borderId="1" xfId="0" applyFont="1" applyFill="1" applyBorder="1" applyAlignment="1" applyProtection="1">
      <alignment horizontal="left" vertical="center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/>
    <xf numFmtId="44" fontId="2" fillId="4" borderId="1" xfId="1" applyNumberFormat="1" applyFont="1" applyFill="1" applyBorder="1"/>
    <xf numFmtId="0" fontId="2" fillId="8" borderId="1" xfId="0" applyFont="1" applyFill="1" applyBorder="1" applyAlignment="1">
      <alignment vertical="center"/>
    </xf>
    <xf numFmtId="8" fontId="0" fillId="0" borderId="0" xfId="0" applyNumberFormat="1"/>
    <xf numFmtId="0" fontId="2" fillId="0" borderId="5" xfId="0" applyNumberFormat="1" applyFont="1" applyFill="1" applyBorder="1" applyAlignment="1">
      <alignment horizontal="left"/>
    </xf>
    <xf numFmtId="8" fontId="2" fillId="0" borderId="0" xfId="0" applyNumberFormat="1" applyFont="1" applyAlignment="1">
      <alignment horizontal="center" vertical="center"/>
    </xf>
    <xf numFmtId="44" fontId="0" fillId="0" borderId="6" xfId="1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justify" vertical="top" wrapText="1"/>
      <protection locked="0"/>
    </xf>
    <xf numFmtId="0" fontId="4" fillId="4" borderId="0" xfId="0" applyFont="1" applyFill="1" applyBorder="1" applyAlignment="1" applyProtection="1">
      <alignment horizontal="justify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3" fillId="6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5" fillId="4" borderId="0" xfId="0" applyFont="1" applyFill="1" applyBorder="1" applyAlignment="1">
      <alignment horizontal="left" vertical="top" wrapText="1"/>
    </xf>
    <xf numFmtId="44" fontId="7" fillId="0" borderId="2" xfId="1" applyFont="1" applyBorder="1" applyAlignment="1" applyProtection="1">
      <alignment horizontal="center" vertical="center"/>
    </xf>
    <xf numFmtId="44" fontId="7" fillId="0" borderId="4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44" fontId="0" fillId="0" borderId="2" xfId="1" applyFont="1" applyBorder="1" applyAlignment="1" applyProtection="1">
      <alignment horizontal="center" vertical="center" wrapText="1"/>
    </xf>
    <xf numFmtId="44" fontId="0" fillId="0" borderId="4" xfId="1" applyFont="1" applyBorder="1" applyAlignment="1" applyProtection="1">
      <alignment horizontal="center" vertical="center" wrapText="1"/>
    </xf>
    <xf numFmtId="44" fontId="7" fillId="0" borderId="2" xfId="1" applyFont="1" applyBorder="1" applyAlignment="1" applyProtection="1">
      <alignment horizontal="center" vertical="center" wrapText="1"/>
    </xf>
    <xf numFmtId="44" fontId="7" fillId="0" borderId="4" xfId="1" applyFont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3267075</xdr:colOff>
      <xdr:row>0</xdr:row>
      <xdr:rowOff>114300</xdr:rowOff>
    </xdr:from>
    <xdr:to>
      <xdr:col>1</xdr:col>
      <xdr:colOff>85724</xdr:colOff>
      <xdr:row>4</xdr:row>
      <xdr:rowOff>170131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114300"/>
          <a:ext cx="866775" cy="817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F54"/>
  <sheetViews>
    <sheetView tabSelected="1" topLeftCell="A16" zoomScaleNormal="100" workbookViewId="0">
      <selection activeCell="E27" sqref="E27"/>
    </sheetView>
  </sheetViews>
  <sheetFormatPr defaultRowHeight="15" x14ac:dyDescent="0.25"/>
  <cols>
    <col min="1" max="1" width="60.7109375" style="2" customWidth="1"/>
    <col min="2" max="2" width="25.7109375" style="2" customWidth="1"/>
    <col min="3" max="3" width="28" style="2" customWidth="1"/>
    <col min="4" max="6" width="9.140625" style="2"/>
    <col min="7" max="7" width="21.7109375" style="2" bestFit="1" customWidth="1"/>
    <col min="8" max="16384" width="9.140625" style="2"/>
  </cols>
  <sheetData>
    <row r="1" spans="1:6" x14ac:dyDescent="0.25">
      <c r="A1" s="44"/>
      <c r="B1" s="44"/>
      <c r="C1" s="44"/>
    </row>
    <row r="2" spans="1:6" x14ac:dyDescent="0.25">
      <c r="A2" s="44"/>
      <c r="B2" s="44"/>
      <c r="C2" s="44"/>
    </row>
    <row r="3" spans="1:6" x14ac:dyDescent="0.25">
      <c r="A3" s="44"/>
      <c r="B3" s="44"/>
      <c r="C3" s="44"/>
    </row>
    <row r="4" spans="1:6" x14ac:dyDescent="0.25">
      <c r="A4" s="44"/>
      <c r="B4" s="44"/>
      <c r="C4" s="44"/>
    </row>
    <row r="5" spans="1:6" x14ac:dyDescent="0.25">
      <c r="A5" s="44"/>
      <c r="B5" s="44"/>
      <c r="C5" s="44"/>
    </row>
    <row r="6" spans="1:6" x14ac:dyDescent="0.25">
      <c r="A6" s="42" t="s">
        <v>182</v>
      </c>
      <c r="B6" s="43"/>
      <c r="C6" s="43"/>
    </row>
    <row r="7" spans="1:6" x14ac:dyDescent="0.25">
      <c r="A7" s="43"/>
      <c r="B7" s="43"/>
      <c r="C7" s="43"/>
    </row>
    <row r="8" spans="1:6" x14ac:dyDescent="0.25">
      <c r="A8" s="43"/>
      <c r="B8" s="43"/>
      <c r="C8" s="43"/>
    </row>
    <row r="9" spans="1:6" x14ac:dyDescent="0.25">
      <c r="A9" s="43"/>
      <c r="B9" s="43"/>
      <c r="C9" s="43"/>
    </row>
    <row r="10" spans="1:6" x14ac:dyDescent="0.25">
      <c r="A10" s="47" t="s">
        <v>38</v>
      </c>
      <c r="B10" s="47"/>
      <c r="C10" s="47"/>
    </row>
    <row r="11" spans="1:6" ht="10.5" customHeight="1" x14ac:dyDescent="0.25">
      <c r="A11" s="41"/>
      <c r="B11" s="41"/>
      <c r="C11" s="41"/>
    </row>
    <row r="12" spans="1:6" ht="15" customHeight="1" x14ac:dyDescent="0.25">
      <c r="A12" s="48" t="s">
        <v>183</v>
      </c>
      <c r="B12" s="48"/>
      <c r="C12" s="48"/>
      <c r="F12" s="1"/>
    </row>
    <row r="13" spans="1:6" x14ac:dyDescent="0.25">
      <c r="A13" s="48"/>
      <c r="B13" s="48"/>
      <c r="C13" s="48"/>
    </row>
    <row r="14" spans="1:6" x14ac:dyDescent="0.25">
      <c r="A14" s="48"/>
      <c r="B14" s="48"/>
      <c r="C14" s="48"/>
    </row>
    <row r="15" spans="1:6" x14ac:dyDescent="0.25">
      <c r="A15" s="48"/>
      <c r="B15" s="48"/>
      <c r="C15" s="48"/>
    </row>
    <row r="16" spans="1:6" ht="3" customHeight="1" x14ac:dyDescent="0.25">
      <c r="A16" s="48"/>
      <c r="B16" s="48"/>
      <c r="C16" s="48"/>
    </row>
    <row r="17" spans="1:3" ht="0.75" hidden="1" customHeight="1" x14ac:dyDescent="0.25">
      <c r="A17" s="48"/>
      <c r="B17" s="48"/>
      <c r="C17" s="48"/>
    </row>
    <row r="18" spans="1:3" ht="15" customHeight="1" x14ac:dyDescent="0.25">
      <c r="A18" s="49" t="s">
        <v>173</v>
      </c>
      <c r="B18" s="50"/>
      <c r="C18" s="50"/>
    </row>
    <row r="19" spans="1:3" x14ac:dyDescent="0.25">
      <c r="A19" s="50"/>
      <c r="B19" s="50"/>
      <c r="C19" s="50"/>
    </row>
    <row r="20" spans="1:3" x14ac:dyDescent="0.25">
      <c r="A20" s="50"/>
      <c r="B20" s="50"/>
      <c r="C20" s="50"/>
    </row>
    <row r="21" spans="1:3" x14ac:dyDescent="0.25">
      <c r="A21" s="50"/>
      <c r="B21" s="50"/>
      <c r="C21" s="50"/>
    </row>
    <row r="22" spans="1:3" x14ac:dyDescent="0.25">
      <c r="A22" s="50"/>
      <c r="B22" s="50"/>
      <c r="C22" s="50"/>
    </row>
    <row r="23" spans="1:3" ht="40.5" customHeight="1" x14ac:dyDescent="0.25">
      <c r="A23" s="50"/>
      <c r="B23" s="50"/>
      <c r="C23" s="50"/>
    </row>
    <row r="24" spans="1:3" x14ac:dyDescent="0.25">
      <c r="A24" s="45" t="s">
        <v>39</v>
      </c>
      <c r="B24" s="45"/>
      <c r="C24" s="45"/>
    </row>
    <row r="25" spans="1:3" x14ac:dyDescent="0.25">
      <c r="A25" s="38" t="s">
        <v>34</v>
      </c>
      <c r="B25" s="46" t="s">
        <v>171</v>
      </c>
      <c r="C25" s="46"/>
    </row>
    <row r="26" spans="1:3" x14ac:dyDescent="0.25">
      <c r="A26" s="39"/>
      <c r="B26" s="59" t="s">
        <v>172</v>
      </c>
      <c r="C26" s="60"/>
    </row>
    <row r="27" spans="1:3" ht="39.75" customHeight="1" x14ac:dyDescent="0.25">
      <c r="A27" s="40" t="s">
        <v>1</v>
      </c>
      <c r="B27" s="61" t="s">
        <v>175</v>
      </c>
      <c r="C27" s="62"/>
    </row>
    <row r="28" spans="1:3" ht="50.25" customHeight="1" x14ac:dyDescent="0.25">
      <c r="A28" s="40" t="s">
        <v>37</v>
      </c>
      <c r="B28" s="61" t="str">
        <f>IFERROR(VLOOKUP($B$25,Dados!$A$1:$D$84,2,FALSE),"")</f>
        <v/>
      </c>
      <c r="C28" s="62"/>
    </row>
    <row r="29" spans="1:3" ht="30.75" customHeight="1" x14ac:dyDescent="0.25">
      <c r="A29" s="40" t="s">
        <v>35</v>
      </c>
      <c r="B29" s="61" t="str">
        <f>IFERROR(VLOOKUP($B$25,Dados!$A$1:$D$84,3,FALSE),"")</f>
        <v/>
      </c>
      <c r="C29" s="62"/>
    </row>
    <row r="30" spans="1:3" ht="30.75" customHeight="1" x14ac:dyDescent="0.25">
      <c r="A30" s="40" t="s">
        <v>0</v>
      </c>
      <c r="B30" s="61" t="str">
        <f>IFERROR(VLOOKUP($B$25,Dados!$A$1:$D$84,4,FALSE),"")</f>
        <v/>
      </c>
      <c r="C30" s="62"/>
    </row>
    <row r="31" spans="1:3" x14ac:dyDescent="0.25">
      <c r="A31" s="36" t="s">
        <v>179</v>
      </c>
      <c r="B31" s="63" t="str">
        <f>IFERROR(VLOOKUP($B$25,Dados!$A$1:$G$84,5,FALSE),"")</f>
        <v/>
      </c>
      <c r="C31" s="64"/>
    </row>
    <row r="32" spans="1:3" ht="27.75" customHeight="1" x14ac:dyDescent="0.25">
      <c r="A32" s="37" t="s">
        <v>40</v>
      </c>
      <c r="B32" s="65" t="str">
        <f>IFERROR(Extenso_Valor(B31),"")</f>
        <v/>
      </c>
      <c r="C32" s="66"/>
    </row>
    <row r="33" spans="1:3" x14ac:dyDescent="0.25">
      <c r="A33" s="37" t="s">
        <v>180</v>
      </c>
      <c r="B33" s="65" t="str">
        <f>IFERROR(VLOOKUP($B$25,Dados!$A$1:$G$84,6,FALSE),"")</f>
        <v/>
      </c>
      <c r="C33" s="66"/>
    </row>
    <row r="34" spans="1:3" ht="26.25" customHeight="1" x14ac:dyDescent="0.25">
      <c r="A34" s="37" t="s">
        <v>40</v>
      </c>
      <c r="B34" s="65" t="str">
        <f>IFERROR(Extenso_Valor(B33),"")</f>
        <v/>
      </c>
      <c r="C34" s="66"/>
    </row>
    <row r="35" spans="1:3" x14ac:dyDescent="0.25">
      <c r="A35" s="37" t="s">
        <v>181</v>
      </c>
      <c r="B35" s="57" t="str">
        <f>VLOOKUP($B$25,Valores!$B$1:$C$54,2,FALSE)</f>
        <v>Valor Contratado (24 meses)</v>
      </c>
      <c r="C35" s="58"/>
    </row>
    <row r="36" spans="1:3" ht="30.75" customHeight="1" x14ac:dyDescent="0.25">
      <c r="A36" s="37" t="s">
        <v>40</v>
      </c>
      <c r="B36" s="51" t="str">
        <f>IFERROR(Extenso_Valor(B35),"")</f>
        <v/>
      </c>
      <c r="C36" s="52"/>
    </row>
    <row r="37" spans="1:3" x14ac:dyDescent="0.25">
      <c r="A37" s="6"/>
      <c r="B37" s="6"/>
      <c r="C37" s="6"/>
    </row>
    <row r="38" spans="1:3" x14ac:dyDescent="0.25">
      <c r="A38" s="7" t="s">
        <v>41</v>
      </c>
      <c r="B38" s="3"/>
      <c r="C38" s="4"/>
    </row>
    <row r="39" spans="1:3" ht="3" customHeight="1" x14ac:dyDescent="0.25">
      <c r="A39" s="5"/>
      <c r="B39" s="1"/>
      <c r="C39" s="1"/>
    </row>
    <row r="40" spans="1:3" ht="3.75" customHeight="1" x14ac:dyDescent="0.25">
      <c r="A40" s="55" t="s">
        <v>32</v>
      </c>
      <c r="B40" s="55"/>
      <c r="C40" s="55"/>
    </row>
    <row r="41" spans="1:3" x14ac:dyDescent="0.25">
      <c r="A41" s="55"/>
      <c r="B41" s="55"/>
      <c r="C41" s="55"/>
    </row>
    <row r="42" spans="1:3" ht="8.25" customHeight="1" x14ac:dyDescent="0.25">
      <c r="A42" s="55"/>
      <c r="B42" s="55"/>
      <c r="C42" s="55"/>
    </row>
    <row r="43" spans="1:3" ht="15" customHeight="1" x14ac:dyDescent="0.25">
      <c r="A43" s="55"/>
      <c r="B43" s="55"/>
      <c r="C43" s="55"/>
    </row>
    <row r="44" spans="1:3" ht="28.5" customHeight="1" x14ac:dyDescent="0.25">
      <c r="A44" s="55" t="s">
        <v>42</v>
      </c>
      <c r="B44" s="55"/>
      <c r="C44" s="55"/>
    </row>
    <row r="45" spans="1:3" ht="24.75" customHeight="1" x14ac:dyDescent="0.25">
      <c r="A45" s="55"/>
      <c r="B45" s="55"/>
      <c r="C45" s="55"/>
    </row>
    <row r="46" spans="1:3" hidden="1" x14ac:dyDescent="0.25">
      <c r="A46" s="55"/>
      <c r="B46" s="55"/>
      <c r="C46" s="55"/>
    </row>
    <row r="47" spans="1:3" ht="15" customHeight="1" x14ac:dyDescent="0.25">
      <c r="A47" s="55"/>
      <c r="B47" s="55"/>
      <c r="C47" s="55"/>
    </row>
    <row r="48" spans="1:3" x14ac:dyDescent="0.25">
      <c r="A48" s="54" t="s">
        <v>174</v>
      </c>
      <c r="B48" s="54"/>
      <c r="C48" s="54"/>
    </row>
    <row r="49" spans="1:3" hidden="1" x14ac:dyDescent="0.25">
      <c r="A49" s="54"/>
      <c r="B49" s="54"/>
      <c r="C49" s="54"/>
    </row>
    <row r="50" spans="1:3" x14ac:dyDescent="0.25">
      <c r="A50" s="54"/>
      <c r="B50" s="54"/>
      <c r="C50" s="54"/>
    </row>
    <row r="51" spans="1:3" ht="16.5" customHeight="1" x14ac:dyDescent="0.25">
      <c r="A51" s="54"/>
      <c r="B51" s="54"/>
      <c r="C51" s="54"/>
    </row>
    <row r="52" spans="1:3" ht="22.5" customHeight="1" x14ac:dyDescent="0.25">
      <c r="A52" s="55"/>
      <c r="B52" s="55"/>
      <c r="C52" s="55"/>
    </row>
    <row r="53" spans="1:3" ht="81" customHeight="1" x14ac:dyDescent="0.25">
      <c r="A53" s="56" t="s">
        <v>33</v>
      </c>
      <c r="B53" s="56"/>
      <c r="C53" s="56"/>
    </row>
    <row r="54" spans="1:3" ht="69.75" customHeight="1" x14ac:dyDescent="0.25">
      <c r="A54" s="53" t="s">
        <v>36</v>
      </c>
      <c r="B54" s="53"/>
      <c r="C54" s="53"/>
    </row>
  </sheetData>
  <mergeCells count="24">
    <mergeCell ref="B35:C35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6:C36"/>
    <mergeCell ref="A54:C54"/>
    <mergeCell ref="A48:C51"/>
    <mergeCell ref="A44:C47"/>
    <mergeCell ref="A40:C43"/>
    <mergeCell ref="A53:C53"/>
    <mergeCell ref="A52:C52"/>
    <mergeCell ref="A6:C9"/>
    <mergeCell ref="A1:C5"/>
    <mergeCell ref="A24:C24"/>
    <mergeCell ref="B25:C25"/>
    <mergeCell ref="A10:C10"/>
    <mergeCell ref="A12:C17"/>
    <mergeCell ref="A18:C23"/>
  </mergeCells>
  <printOptions horizontalCentered="1"/>
  <pageMargins left="0" right="0" top="0" bottom="0" header="0" footer="0"/>
  <pageSetup paperSize="9" scale="85" orientation="portrait" r:id="rId1"/>
  <rowBreaks count="1" manualBreakCount="1">
    <brk id="53" max="2" man="1"/>
  </rowBreaks>
  <colBreaks count="1" manualBreakCount="1">
    <brk id="3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Valores!$B$1:$B$54</xm:f>
          </x14:formula1>
          <xm:sqref>B25:C25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55"/>
  <sheetViews>
    <sheetView topLeftCell="A21" workbookViewId="0">
      <selection activeCell="G24" sqref="G24"/>
    </sheetView>
  </sheetViews>
  <sheetFormatPr defaultRowHeight="15" x14ac:dyDescent="0.25"/>
  <cols>
    <col min="1" max="1" width="19.85546875" customWidth="1"/>
    <col min="2" max="3" width="33.5703125" customWidth="1"/>
  </cols>
  <sheetData>
    <row r="1" spans="1:3" x14ac:dyDescent="0.25">
      <c r="A1" s="31" t="s">
        <v>165</v>
      </c>
      <c r="B1" s="31" t="s">
        <v>171</v>
      </c>
      <c r="C1" s="31" t="s">
        <v>48</v>
      </c>
    </row>
    <row r="2" spans="1:3" x14ac:dyDescent="0.25">
      <c r="A2" s="24">
        <v>1</v>
      </c>
      <c r="B2" s="25" t="s">
        <v>2</v>
      </c>
      <c r="C2" s="26">
        <v>17914.38</v>
      </c>
    </row>
    <row r="3" spans="1:3" x14ac:dyDescent="0.25">
      <c r="A3" s="24">
        <v>2</v>
      </c>
      <c r="B3" s="27" t="s">
        <v>47</v>
      </c>
      <c r="C3" s="26">
        <v>27397.59</v>
      </c>
    </row>
    <row r="4" spans="1:3" x14ac:dyDescent="0.25">
      <c r="A4" s="24">
        <v>3</v>
      </c>
      <c r="B4" s="27" t="s">
        <v>3</v>
      </c>
      <c r="C4" s="26">
        <v>33548.28</v>
      </c>
    </row>
    <row r="5" spans="1:3" x14ac:dyDescent="0.25">
      <c r="A5" s="24">
        <v>4</v>
      </c>
      <c r="B5" s="27" t="s">
        <v>56</v>
      </c>
      <c r="C5" s="26">
        <v>32328.26</v>
      </c>
    </row>
    <row r="6" spans="1:3" x14ac:dyDescent="0.25">
      <c r="A6" s="24">
        <v>5</v>
      </c>
      <c r="B6" s="27" t="s">
        <v>4</v>
      </c>
      <c r="C6" s="26">
        <v>235183.03</v>
      </c>
    </row>
    <row r="7" spans="1:3" x14ac:dyDescent="0.25">
      <c r="A7" s="24">
        <v>6</v>
      </c>
      <c r="B7" s="27" t="s">
        <v>59</v>
      </c>
      <c r="C7" s="26">
        <v>78951.41</v>
      </c>
    </row>
    <row r="8" spans="1:3" x14ac:dyDescent="0.25">
      <c r="A8" s="24">
        <v>7</v>
      </c>
      <c r="B8" s="27" t="s">
        <v>5</v>
      </c>
      <c r="C8" s="26">
        <v>57747.74</v>
      </c>
    </row>
    <row r="9" spans="1:3" x14ac:dyDescent="0.25">
      <c r="A9" s="24">
        <v>8</v>
      </c>
      <c r="B9" s="27" t="s">
        <v>63</v>
      </c>
      <c r="C9" s="26">
        <v>93580.06</v>
      </c>
    </row>
    <row r="10" spans="1:3" x14ac:dyDescent="0.25">
      <c r="A10" s="24">
        <v>9</v>
      </c>
      <c r="B10" s="27" t="s">
        <v>6</v>
      </c>
      <c r="C10" s="26">
        <v>886579.06</v>
      </c>
    </row>
    <row r="11" spans="1:3" x14ac:dyDescent="0.25">
      <c r="A11" s="24">
        <v>10</v>
      </c>
      <c r="B11" s="27" t="s">
        <v>166</v>
      </c>
      <c r="C11" s="26">
        <v>807026.77</v>
      </c>
    </row>
    <row r="12" spans="1:3" x14ac:dyDescent="0.25">
      <c r="A12" s="24">
        <v>11</v>
      </c>
      <c r="B12" s="27" t="s">
        <v>67</v>
      </c>
      <c r="C12" s="26">
        <v>26835.47</v>
      </c>
    </row>
    <row r="13" spans="1:3" x14ac:dyDescent="0.25">
      <c r="A13" s="24">
        <v>12</v>
      </c>
      <c r="B13" s="27" t="s">
        <v>69</v>
      </c>
      <c r="C13" s="26">
        <v>25765.65</v>
      </c>
    </row>
    <row r="14" spans="1:3" x14ac:dyDescent="0.25">
      <c r="A14" s="24">
        <v>13</v>
      </c>
      <c r="B14" s="27" t="s">
        <v>7</v>
      </c>
      <c r="C14" s="26">
        <v>20769.080000000002</v>
      </c>
    </row>
    <row r="15" spans="1:3" x14ac:dyDescent="0.25">
      <c r="A15" s="24">
        <v>14</v>
      </c>
      <c r="B15" s="27" t="s">
        <v>74</v>
      </c>
      <c r="C15" s="26">
        <v>26547.59</v>
      </c>
    </row>
    <row r="16" spans="1:3" x14ac:dyDescent="0.25">
      <c r="A16" s="24">
        <v>15</v>
      </c>
      <c r="B16" s="27" t="s">
        <v>77</v>
      </c>
      <c r="C16" s="26">
        <v>30120.45</v>
      </c>
    </row>
    <row r="17" spans="1:3" x14ac:dyDescent="0.25">
      <c r="A17" s="24">
        <v>16</v>
      </c>
      <c r="B17" s="27" t="s">
        <v>8</v>
      </c>
      <c r="C17" s="26">
        <v>209754.44</v>
      </c>
    </row>
    <row r="18" spans="1:3" x14ac:dyDescent="0.25">
      <c r="A18" s="24">
        <v>17</v>
      </c>
      <c r="B18" s="27" t="s">
        <v>9</v>
      </c>
      <c r="C18" s="26">
        <v>454218.87</v>
      </c>
    </row>
    <row r="19" spans="1:3" x14ac:dyDescent="0.25">
      <c r="A19" s="24">
        <v>18</v>
      </c>
      <c r="B19" s="27" t="s">
        <v>10</v>
      </c>
      <c r="C19" s="26">
        <v>78217.990000000005</v>
      </c>
    </row>
    <row r="20" spans="1:3" x14ac:dyDescent="0.25">
      <c r="A20" s="24">
        <v>19</v>
      </c>
      <c r="B20" s="27" t="s">
        <v>81</v>
      </c>
      <c r="C20" s="26">
        <v>65689.789999999994</v>
      </c>
    </row>
    <row r="21" spans="1:3" x14ac:dyDescent="0.25">
      <c r="A21" s="24">
        <v>20</v>
      </c>
      <c r="B21" s="27" t="s">
        <v>11</v>
      </c>
      <c r="C21" s="26">
        <v>371288.9</v>
      </c>
    </row>
    <row r="22" spans="1:3" x14ac:dyDescent="0.25">
      <c r="A22" s="24">
        <v>21</v>
      </c>
      <c r="B22" s="27" t="s">
        <v>85</v>
      </c>
      <c r="C22" s="26">
        <v>52886.94</v>
      </c>
    </row>
    <row r="23" spans="1:3" x14ac:dyDescent="0.25">
      <c r="A23" s="24">
        <v>22</v>
      </c>
      <c r="B23" s="27" t="s">
        <v>87</v>
      </c>
      <c r="C23" s="26">
        <v>99006.28</v>
      </c>
    </row>
    <row r="24" spans="1:3" x14ac:dyDescent="0.25">
      <c r="A24" s="24">
        <v>23</v>
      </c>
      <c r="B24" s="27" t="s">
        <v>12</v>
      </c>
      <c r="C24" s="26">
        <v>36167.019999999997</v>
      </c>
    </row>
    <row r="25" spans="1:3" x14ac:dyDescent="0.25">
      <c r="A25" s="24">
        <v>24</v>
      </c>
      <c r="B25" s="27" t="s">
        <v>13</v>
      </c>
      <c r="C25" s="26">
        <v>89369.67</v>
      </c>
    </row>
    <row r="26" spans="1:3" x14ac:dyDescent="0.25">
      <c r="A26" s="24">
        <v>25</v>
      </c>
      <c r="B26" s="27" t="s">
        <v>14</v>
      </c>
      <c r="C26" s="26">
        <v>574859.46</v>
      </c>
    </row>
    <row r="27" spans="1:3" x14ac:dyDescent="0.25">
      <c r="A27" s="24">
        <v>26</v>
      </c>
      <c r="B27" s="27" t="s">
        <v>15</v>
      </c>
      <c r="C27" s="26">
        <v>73154.63</v>
      </c>
    </row>
    <row r="28" spans="1:3" x14ac:dyDescent="0.25">
      <c r="A28" s="24">
        <v>27</v>
      </c>
      <c r="B28" s="27" t="s">
        <v>16</v>
      </c>
      <c r="C28" s="26">
        <v>1003457.97</v>
      </c>
    </row>
    <row r="29" spans="1:3" x14ac:dyDescent="0.25">
      <c r="A29" s="24">
        <v>28</v>
      </c>
      <c r="B29" s="27" t="s">
        <v>17</v>
      </c>
      <c r="C29" s="26">
        <v>62354.37</v>
      </c>
    </row>
    <row r="30" spans="1:3" x14ac:dyDescent="0.25">
      <c r="A30" s="24">
        <v>29</v>
      </c>
      <c r="B30" s="27" t="s">
        <v>93</v>
      </c>
      <c r="C30" s="26">
        <v>72794.559999999998</v>
      </c>
    </row>
    <row r="31" spans="1:3" x14ac:dyDescent="0.25">
      <c r="A31" s="24">
        <v>30</v>
      </c>
      <c r="B31" s="27" t="s">
        <v>18</v>
      </c>
      <c r="C31" s="26">
        <v>83989.37</v>
      </c>
    </row>
    <row r="32" spans="1:3" x14ac:dyDescent="0.25">
      <c r="A32" s="24">
        <v>31</v>
      </c>
      <c r="B32" s="27" t="s">
        <v>95</v>
      </c>
      <c r="C32" s="26">
        <v>22196.98</v>
      </c>
    </row>
    <row r="33" spans="1:3" x14ac:dyDescent="0.25">
      <c r="A33" s="24">
        <v>32</v>
      </c>
      <c r="B33" s="27" t="s">
        <v>96</v>
      </c>
      <c r="C33" s="26">
        <v>25414.77</v>
      </c>
    </row>
    <row r="34" spans="1:3" x14ac:dyDescent="0.25">
      <c r="A34" s="24">
        <v>33</v>
      </c>
      <c r="B34" s="27" t="s">
        <v>98</v>
      </c>
      <c r="C34" s="26">
        <v>46766.42</v>
      </c>
    </row>
    <row r="35" spans="1:3" x14ac:dyDescent="0.25">
      <c r="A35" s="24">
        <v>34</v>
      </c>
      <c r="B35" s="27" t="s">
        <v>101</v>
      </c>
      <c r="C35" s="26">
        <v>30204.69</v>
      </c>
    </row>
    <row r="36" spans="1:3" x14ac:dyDescent="0.25">
      <c r="A36" s="24">
        <v>35</v>
      </c>
      <c r="B36" s="27" t="s">
        <v>19</v>
      </c>
      <c r="C36" s="26">
        <v>17507.98</v>
      </c>
    </row>
    <row r="37" spans="1:3" x14ac:dyDescent="0.25">
      <c r="A37" s="24">
        <v>36</v>
      </c>
      <c r="B37" s="27" t="s">
        <v>103</v>
      </c>
      <c r="C37" s="26">
        <v>27577.19</v>
      </c>
    </row>
    <row r="38" spans="1:3" x14ac:dyDescent="0.25">
      <c r="A38" s="24">
        <v>37</v>
      </c>
      <c r="B38" s="27" t="s">
        <v>20</v>
      </c>
      <c r="C38" s="26">
        <v>64676.12</v>
      </c>
    </row>
    <row r="39" spans="1:3" x14ac:dyDescent="0.25">
      <c r="A39" s="24">
        <v>38</v>
      </c>
      <c r="B39" s="27" t="s">
        <v>167</v>
      </c>
      <c r="C39" s="26">
        <v>34686.74</v>
      </c>
    </row>
    <row r="40" spans="1:3" x14ac:dyDescent="0.25">
      <c r="A40" s="24">
        <v>39</v>
      </c>
      <c r="B40" s="27" t="s">
        <v>107</v>
      </c>
      <c r="C40" s="26">
        <v>30240.45</v>
      </c>
    </row>
    <row r="41" spans="1:3" x14ac:dyDescent="0.25">
      <c r="A41" s="24">
        <v>40</v>
      </c>
      <c r="B41" s="27" t="s">
        <v>21</v>
      </c>
      <c r="C41" s="26">
        <v>1805464.91</v>
      </c>
    </row>
    <row r="42" spans="1:3" x14ac:dyDescent="0.25">
      <c r="A42" s="24">
        <v>41</v>
      </c>
      <c r="B42" s="27" t="s">
        <v>110</v>
      </c>
      <c r="C42" s="26">
        <v>25408.66</v>
      </c>
    </row>
    <row r="43" spans="1:3" x14ac:dyDescent="0.25">
      <c r="A43" s="24">
        <v>42</v>
      </c>
      <c r="B43" s="27" t="s">
        <v>22</v>
      </c>
      <c r="C43" s="26">
        <v>469662.95</v>
      </c>
    </row>
    <row r="44" spans="1:3" x14ac:dyDescent="0.25">
      <c r="A44" s="24">
        <v>43</v>
      </c>
      <c r="B44" s="27" t="s">
        <v>112</v>
      </c>
      <c r="C44" s="26">
        <v>122618.51</v>
      </c>
    </row>
    <row r="45" spans="1:3" x14ac:dyDescent="0.25">
      <c r="A45" s="24">
        <v>44</v>
      </c>
      <c r="B45" s="27" t="s">
        <v>114</v>
      </c>
      <c r="C45" s="26">
        <v>56077.13</v>
      </c>
    </row>
    <row r="46" spans="1:3" x14ac:dyDescent="0.25">
      <c r="A46" s="24">
        <v>45</v>
      </c>
      <c r="B46" s="27" t="s">
        <v>23</v>
      </c>
      <c r="C46" s="26">
        <v>414705.97</v>
      </c>
    </row>
    <row r="47" spans="1:3" x14ac:dyDescent="0.25">
      <c r="A47" s="24">
        <v>46</v>
      </c>
      <c r="B47" s="27" t="s">
        <v>116</v>
      </c>
      <c r="C47" s="26">
        <v>47176.45</v>
      </c>
    </row>
    <row r="48" spans="1:3" x14ac:dyDescent="0.25">
      <c r="A48" s="24">
        <v>47</v>
      </c>
      <c r="B48" s="27" t="s">
        <v>24</v>
      </c>
      <c r="C48" s="26">
        <v>627831.04000000004</v>
      </c>
    </row>
    <row r="49" spans="1:3" x14ac:dyDescent="0.25">
      <c r="A49" s="24">
        <v>48</v>
      </c>
      <c r="B49" s="27" t="s">
        <v>25</v>
      </c>
      <c r="C49" s="26">
        <v>538450.56999999995</v>
      </c>
    </row>
    <row r="50" spans="1:3" x14ac:dyDescent="0.25">
      <c r="A50" s="24">
        <v>49</v>
      </c>
      <c r="B50" s="27" t="s">
        <v>27</v>
      </c>
      <c r="C50" s="26">
        <v>58983</v>
      </c>
    </row>
    <row r="51" spans="1:3" x14ac:dyDescent="0.25">
      <c r="A51" s="24">
        <v>50</v>
      </c>
      <c r="B51" s="27" t="s">
        <v>26</v>
      </c>
      <c r="C51" s="26">
        <v>64221.95</v>
      </c>
    </row>
    <row r="52" spans="1:3" x14ac:dyDescent="0.25">
      <c r="A52" s="24">
        <v>51</v>
      </c>
      <c r="B52" s="27" t="s">
        <v>168</v>
      </c>
      <c r="C52" s="26">
        <v>29334.27</v>
      </c>
    </row>
    <row r="53" spans="1:3" x14ac:dyDescent="0.25">
      <c r="A53" s="24">
        <v>52</v>
      </c>
      <c r="B53" s="27" t="s">
        <v>169</v>
      </c>
      <c r="C53" s="26">
        <v>23267.89</v>
      </c>
    </row>
    <row r="54" spans="1:3" x14ac:dyDescent="0.25">
      <c r="A54" s="24">
        <v>53</v>
      </c>
      <c r="B54" s="25" t="s">
        <v>163</v>
      </c>
      <c r="C54" s="26">
        <v>53410.38</v>
      </c>
    </row>
    <row r="55" spans="1:3" x14ac:dyDescent="0.25">
      <c r="A55" s="28" t="s">
        <v>170</v>
      </c>
      <c r="B55" s="29"/>
      <c r="C55" s="30">
        <f>SUM(C2:C54)</f>
        <v>10363390.100000003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G85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E1" sqref="A1:E1048576"/>
    </sheetView>
  </sheetViews>
  <sheetFormatPr defaultRowHeight="15" x14ac:dyDescent="0.25"/>
  <cols>
    <col min="1" max="1" width="49.42578125" bestFit="1" customWidth="1"/>
    <col min="2" max="2" width="49.85546875" customWidth="1"/>
    <col min="3" max="3" width="22.5703125" customWidth="1"/>
    <col min="4" max="4" width="55.85546875" customWidth="1"/>
    <col min="5" max="5" width="14.42578125" bestFit="1" customWidth="1"/>
    <col min="6" max="6" width="13.28515625" bestFit="1" customWidth="1"/>
    <col min="7" max="7" width="15.42578125" bestFit="1" customWidth="1"/>
  </cols>
  <sheetData>
    <row r="1" spans="1:7" ht="15" customHeight="1" x14ac:dyDescent="0.25">
      <c r="A1" s="20" t="s">
        <v>49</v>
      </c>
      <c r="B1" s="21" t="s">
        <v>50</v>
      </c>
      <c r="C1" s="21" t="s">
        <v>51</v>
      </c>
      <c r="D1" s="22" t="s">
        <v>28</v>
      </c>
      <c r="E1" s="33" t="s">
        <v>176</v>
      </c>
      <c r="F1" s="33" t="s">
        <v>177</v>
      </c>
      <c r="G1" s="33" t="s">
        <v>178</v>
      </c>
    </row>
    <row r="2" spans="1:7" x14ac:dyDescent="0.25">
      <c r="A2" s="13" t="s">
        <v>2</v>
      </c>
      <c r="B2" s="8" t="s">
        <v>52</v>
      </c>
      <c r="C2" s="8" t="s">
        <v>53</v>
      </c>
      <c r="D2" s="9" t="s">
        <v>43</v>
      </c>
      <c r="E2" s="32">
        <v>17914.38</v>
      </c>
      <c r="G2" s="32">
        <v>17914.38</v>
      </c>
    </row>
    <row r="3" spans="1:7" x14ac:dyDescent="0.25">
      <c r="A3" s="13" t="s">
        <v>47</v>
      </c>
      <c r="B3" s="8" t="s">
        <v>54</v>
      </c>
      <c r="C3" s="8" t="s">
        <v>53</v>
      </c>
      <c r="D3" s="9" t="s">
        <v>43</v>
      </c>
      <c r="E3" s="32">
        <v>27397.59</v>
      </c>
      <c r="G3" s="32">
        <v>27397.59</v>
      </c>
    </row>
    <row r="4" spans="1:7" x14ac:dyDescent="0.25">
      <c r="A4" s="13" t="s">
        <v>3</v>
      </c>
      <c r="B4" s="9" t="s">
        <v>55</v>
      </c>
      <c r="C4" s="9" t="s">
        <v>53</v>
      </c>
      <c r="D4" s="9" t="s">
        <v>43</v>
      </c>
      <c r="E4" s="32">
        <v>33548.28</v>
      </c>
      <c r="G4" s="32">
        <v>33548.28</v>
      </c>
    </row>
    <row r="5" spans="1:7" x14ac:dyDescent="0.25">
      <c r="A5" s="13" t="s">
        <v>56</v>
      </c>
      <c r="B5" s="9" t="s">
        <v>57</v>
      </c>
      <c r="C5" s="8" t="s">
        <v>53</v>
      </c>
      <c r="D5" s="9" t="s">
        <v>58</v>
      </c>
      <c r="E5" s="32">
        <v>27007.24</v>
      </c>
      <c r="F5" s="32">
        <v>5321.02</v>
      </c>
      <c r="G5" s="32">
        <v>32328.26</v>
      </c>
    </row>
    <row r="6" spans="1:7" x14ac:dyDescent="0.25">
      <c r="A6" s="13" t="s">
        <v>59</v>
      </c>
      <c r="B6" s="8" t="s">
        <v>60</v>
      </c>
      <c r="C6" s="8">
        <v>33903958</v>
      </c>
      <c r="D6" s="9" t="s">
        <v>61</v>
      </c>
      <c r="E6" s="32">
        <v>78951.41</v>
      </c>
      <c r="F6" s="32"/>
      <c r="G6" s="32">
        <v>78951.41</v>
      </c>
    </row>
    <row r="7" spans="1:7" x14ac:dyDescent="0.25">
      <c r="A7" s="13" t="s">
        <v>4</v>
      </c>
      <c r="B7" s="8">
        <v>2900</v>
      </c>
      <c r="C7" s="8">
        <v>339039</v>
      </c>
      <c r="D7" s="9">
        <v>101</v>
      </c>
      <c r="E7" s="32">
        <v>200595.35</v>
      </c>
      <c r="F7" s="35">
        <v>34587.68</v>
      </c>
      <c r="G7" s="32">
        <v>235183.03</v>
      </c>
    </row>
    <row r="8" spans="1:7" x14ac:dyDescent="0.25">
      <c r="A8" s="15" t="s">
        <v>5</v>
      </c>
      <c r="B8" s="10" t="s">
        <v>62</v>
      </c>
      <c r="C8" s="10"/>
      <c r="D8" s="11" t="s">
        <v>62</v>
      </c>
      <c r="E8" s="32">
        <v>49470.43</v>
      </c>
      <c r="F8" s="32">
        <v>8277.31</v>
      </c>
      <c r="G8" s="32">
        <v>57747.74</v>
      </c>
    </row>
    <row r="9" spans="1:7" x14ac:dyDescent="0.25">
      <c r="A9" s="15" t="s">
        <v>63</v>
      </c>
      <c r="B9" s="11" t="s">
        <v>175</v>
      </c>
      <c r="C9" s="11" t="s">
        <v>175</v>
      </c>
      <c r="D9" s="11" t="s">
        <v>175</v>
      </c>
      <c r="E9" s="32">
        <v>93580.06</v>
      </c>
      <c r="G9" s="32">
        <v>93580.06</v>
      </c>
    </row>
    <row r="10" spans="1:7" x14ac:dyDescent="0.25">
      <c r="A10" s="13" t="s">
        <v>6</v>
      </c>
      <c r="B10" s="9" t="s">
        <v>64</v>
      </c>
      <c r="C10" s="8" t="s">
        <v>53</v>
      </c>
      <c r="D10" s="9" t="s">
        <v>45</v>
      </c>
      <c r="E10" s="32">
        <v>886579.06</v>
      </c>
      <c r="G10" s="32">
        <v>886579.06</v>
      </c>
    </row>
    <row r="11" spans="1:7" x14ac:dyDescent="0.25">
      <c r="A11" s="13" t="s">
        <v>166</v>
      </c>
      <c r="B11" s="8" t="s">
        <v>65</v>
      </c>
      <c r="C11" s="8" t="s">
        <v>53</v>
      </c>
      <c r="D11" s="9" t="s">
        <v>66</v>
      </c>
      <c r="E11" s="32">
        <v>753297.72</v>
      </c>
      <c r="F11" s="32">
        <v>53729.05</v>
      </c>
      <c r="G11" s="32">
        <v>807026.77</v>
      </c>
    </row>
    <row r="12" spans="1:7" x14ac:dyDescent="0.25">
      <c r="A12" s="13" t="s">
        <v>67</v>
      </c>
      <c r="B12" s="8" t="s">
        <v>68</v>
      </c>
      <c r="C12" s="8" t="s">
        <v>53</v>
      </c>
      <c r="D12" s="9" t="s">
        <v>61</v>
      </c>
      <c r="E12" s="32">
        <v>26835.47</v>
      </c>
      <c r="G12" s="32">
        <v>26835.47</v>
      </c>
    </row>
    <row r="13" spans="1:7" x14ac:dyDescent="0.25">
      <c r="A13" s="13" t="s">
        <v>69</v>
      </c>
      <c r="B13" s="9" t="s">
        <v>70</v>
      </c>
      <c r="C13" s="8" t="s">
        <v>71</v>
      </c>
      <c r="D13" s="9" t="s">
        <v>43</v>
      </c>
      <c r="E13" s="32">
        <v>25765.65</v>
      </c>
      <c r="G13" s="32">
        <v>25765.65</v>
      </c>
    </row>
    <row r="14" spans="1:7" x14ac:dyDescent="0.25">
      <c r="A14" s="13" t="s">
        <v>7</v>
      </c>
      <c r="B14" s="9" t="s">
        <v>72</v>
      </c>
      <c r="C14" s="8" t="s">
        <v>73</v>
      </c>
      <c r="D14" s="9" t="s">
        <v>46</v>
      </c>
      <c r="E14" s="32">
        <v>20769.080000000002</v>
      </c>
      <c r="G14" s="32">
        <v>20769.080000000002</v>
      </c>
    </row>
    <row r="15" spans="1:7" x14ac:dyDescent="0.25">
      <c r="A15" s="13" t="s">
        <v>74</v>
      </c>
      <c r="B15" s="8" t="s">
        <v>75</v>
      </c>
      <c r="C15" s="8" t="s">
        <v>76</v>
      </c>
      <c r="D15" s="9" t="s">
        <v>43</v>
      </c>
      <c r="E15" s="32">
        <v>26547.59</v>
      </c>
      <c r="G15" s="32">
        <v>26547.59</v>
      </c>
    </row>
    <row r="16" spans="1:7" x14ac:dyDescent="0.25">
      <c r="A16" s="13" t="s">
        <v>77</v>
      </c>
      <c r="B16" s="8" t="s">
        <v>78</v>
      </c>
      <c r="C16" s="8" t="s">
        <v>53</v>
      </c>
      <c r="D16" s="9" t="s">
        <v>43</v>
      </c>
      <c r="E16" s="32">
        <v>30120.45</v>
      </c>
      <c r="G16" s="32">
        <v>30120.45</v>
      </c>
    </row>
    <row r="17" spans="1:7" x14ac:dyDescent="0.25">
      <c r="A17" s="13" t="s">
        <v>8</v>
      </c>
      <c r="B17" s="16" t="s">
        <v>175</v>
      </c>
      <c r="C17" s="8" t="s">
        <v>79</v>
      </c>
      <c r="D17" s="9" t="s">
        <v>43</v>
      </c>
      <c r="E17" s="32">
        <v>209754.44</v>
      </c>
      <c r="G17" s="32">
        <v>209754.44</v>
      </c>
    </row>
    <row r="18" spans="1:7" x14ac:dyDescent="0.25">
      <c r="A18" s="13" t="s">
        <v>9</v>
      </c>
      <c r="B18" s="8">
        <v>2070</v>
      </c>
      <c r="C18" s="8" t="s">
        <v>53</v>
      </c>
      <c r="D18" s="9" t="s">
        <v>80</v>
      </c>
      <c r="E18" s="32">
        <v>454218.87</v>
      </c>
      <c r="G18" s="32">
        <v>454218.87</v>
      </c>
    </row>
    <row r="19" spans="1:7" x14ac:dyDescent="0.25">
      <c r="A19" s="13" t="s">
        <v>10</v>
      </c>
      <c r="B19" s="16" t="s">
        <v>175</v>
      </c>
      <c r="C19" s="8" t="s">
        <v>53</v>
      </c>
      <c r="D19" s="9" t="s">
        <v>44</v>
      </c>
      <c r="E19" s="32">
        <v>78217.990000000005</v>
      </c>
      <c r="G19" s="32">
        <v>78217.990000000005</v>
      </c>
    </row>
    <row r="20" spans="1:7" x14ac:dyDescent="0.25">
      <c r="A20" s="13" t="s">
        <v>81</v>
      </c>
      <c r="B20" s="8" t="s">
        <v>82</v>
      </c>
      <c r="C20" s="8" t="s">
        <v>73</v>
      </c>
      <c r="D20" s="9" t="s">
        <v>43</v>
      </c>
      <c r="E20" s="32">
        <v>65689.789999999994</v>
      </c>
      <c r="G20" s="32">
        <v>65689.789999999994</v>
      </c>
    </row>
    <row r="21" spans="1:7" ht="30" x14ac:dyDescent="0.25">
      <c r="A21" s="13" t="s">
        <v>11</v>
      </c>
      <c r="B21" s="17" t="s">
        <v>83</v>
      </c>
      <c r="C21" s="8" t="s">
        <v>53</v>
      </c>
      <c r="D21" s="9" t="s">
        <v>84</v>
      </c>
      <c r="E21" s="32">
        <v>371288.9</v>
      </c>
      <c r="G21" s="32">
        <v>371288.9</v>
      </c>
    </row>
    <row r="22" spans="1:7" x14ac:dyDescent="0.25">
      <c r="A22" s="13" t="s">
        <v>85</v>
      </c>
      <c r="B22" s="8" t="s">
        <v>86</v>
      </c>
      <c r="C22" s="8">
        <v>339039</v>
      </c>
      <c r="D22" s="9" t="s">
        <v>43</v>
      </c>
      <c r="E22" s="32">
        <v>52886.94</v>
      </c>
      <c r="G22" s="32">
        <v>52886.94</v>
      </c>
    </row>
    <row r="23" spans="1:7" x14ac:dyDescent="0.25">
      <c r="A23" s="13" t="s">
        <v>87</v>
      </c>
      <c r="B23" s="8" t="s">
        <v>88</v>
      </c>
      <c r="C23" s="8">
        <v>33903958</v>
      </c>
      <c r="D23" s="9" t="s">
        <v>89</v>
      </c>
      <c r="E23" s="32">
        <v>96380.4</v>
      </c>
      <c r="F23" s="32">
        <v>2625.88</v>
      </c>
      <c r="G23" s="32">
        <v>99006.28</v>
      </c>
    </row>
    <row r="24" spans="1:7" x14ac:dyDescent="0.25">
      <c r="A24" s="13" t="s">
        <v>12</v>
      </c>
      <c r="B24" s="16" t="s">
        <v>175</v>
      </c>
      <c r="C24" s="8" t="s">
        <v>175</v>
      </c>
      <c r="D24" s="9" t="s">
        <v>90</v>
      </c>
      <c r="E24" s="32">
        <v>30698.17</v>
      </c>
      <c r="F24" s="32">
        <v>5468.85</v>
      </c>
      <c r="G24" s="32">
        <v>36167.019999999997</v>
      </c>
    </row>
    <row r="25" spans="1:7" x14ac:dyDescent="0.25">
      <c r="A25" s="13" t="s">
        <v>13</v>
      </c>
      <c r="B25" s="8" t="s">
        <v>91</v>
      </c>
      <c r="C25" s="8" t="s">
        <v>53</v>
      </c>
      <c r="D25" s="9" t="s">
        <v>58</v>
      </c>
      <c r="E25" s="32">
        <v>89369.67</v>
      </c>
      <c r="G25" s="32">
        <v>89369.67</v>
      </c>
    </row>
    <row r="26" spans="1:7" x14ac:dyDescent="0.25">
      <c r="A26" s="13" t="s">
        <v>14</v>
      </c>
      <c r="B26" s="12">
        <v>612200042070</v>
      </c>
      <c r="C26" s="8" t="s">
        <v>29</v>
      </c>
      <c r="D26" s="9" t="s">
        <v>43</v>
      </c>
      <c r="E26" s="32">
        <v>543006.26</v>
      </c>
      <c r="F26" s="32">
        <v>31853.200000000001</v>
      </c>
      <c r="G26" s="32">
        <v>574859.46</v>
      </c>
    </row>
    <row r="27" spans="1:7" x14ac:dyDescent="0.25">
      <c r="A27" s="13" t="s">
        <v>15</v>
      </c>
      <c r="B27" s="16" t="s">
        <v>175</v>
      </c>
      <c r="C27" s="8" t="s">
        <v>53</v>
      </c>
      <c r="D27" s="9" t="s">
        <v>43</v>
      </c>
      <c r="E27" s="32">
        <v>73154.63</v>
      </c>
      <c r="G27" s="32">
        <v>73154.63</v>
      </c>
    </row>
    <row r="28" spans="1:7" x14ac:dyDescent="0.25">
      <c r="A28" s="13" t="s">
        <v>16</v>
      </c>
      <c r="B28" s="8" t="s">
        <v>92</v>
      </c>
      <c r="C28" s="8" t="s">
        <v>53</v>
      </c>
      <c r="D28" s="9" t="s">
        <v>43</v>
      </c>
      <c r="E28" s="32">
        <v>883140.47</v>
      </c>
      <c r="F28" s="32">
        <v>120317.5</v>
      </c>
      <c r="G28" s="32">
        <v>1003457.97</v>
      </c>
    </row>
    <row r="29" spans="1:7" x14ac:dyDescent="0.25">
      <c r="A29" s="13" t="s">
        <v>17</v>
      </c>
      <c r="B29" s="16" t="s">
        <v>175</v>
      </c>
      <c r="C29" s="8" t="s">
        <v>53</v>
      </c>
      <c r="D29" s="9">
        <v>101</v>
      </c>
      <c r="E29" s="32">
        <v>62354.37</v>
      </c>
      <c r="G29" s="32">
        <v>62354.37</v>
      </c>
    </row>
    <row r="30" spans="1:7" x14ac:dyDescent="0.25">
      <c r="A30" s="13" t="s">
        <v>93</v>
      </c>
      <c r="B30" s="16" t="s">
        <v>175</v>
      </c>
      <c r="C30" s="8" t="s">
        <v>53</v>
      </c>
      <c r="D30" s="9" t="s">
        <v>61</v>
      </c>
      <c r="E30" s="32">
        <v>60452.39</v>
      </c>
      <c r="F30" s="32">
        <v>12342.17</v>
      </c>
      <c r="G30" s="32">
        <v>72794.559999999998</v>
      </c>
    </row>
    <row r="31" spans="1:7" x14ac:dyDescent="0.25">
      <c r="A31" s="13" t="s">
        <v>18</v>
      </c>
      <c r="B31" s="9" t="s">
        <v>94</v>
      </c>
      <c r="C31" s="8">
        <v>339039</v>
      </c>
      <c r="D31" s="9" t="s">
        <v>44</v>
      </c>
      <c r="E31" s="32">
        <v>83989.37</v>
      </c>
      <c r="G31" s="32">
        <v>83989.37</v>
      </c>
    </row>
    <row r="32" spans="1:7" x14ac:dyDescent="0.25">
      <c r="A32" s="13" t="s">
        <v>95</v>
      </c>
      <c r="B32" s="16" t="s">
        <v>175</v>
      </c>
      <c r="C32" s="8" t="s">
        <v>53</v>
      </c>
      <c r="D32" s="9" t="s">
        <v>43</v>
      </c>
      <c r="E32" s="32">
        <v>22196.98</v>
      </c>
      <c r="G32" s="32">
        <v>22196.98</v>
      </c>
    </row>
    <row r="33" spans="1:7" x14ac:dyDescent="0.25">
      <c r="A33" s="13" t="s">
        <v>96</v>
      </c>
      <c r="B33" s="8" t="s">
        <v>97</v>
      </c>
      <c r="C33" s="8" t="s">
        <v>53</v>
      </c>
      <c r="D33" s="9" t="s">
        <v>43</v>
      </c>
      <c r="E33" s="32">
        <v>25414.77</v>
      </c>
      <c r="G33" s="32">
        <v>25414.77</v>
      </c>
    </row>
    <row r="34" spans="1:7" x14ac:dyDescent="0.25">
      <c r="A34" s="13" t="s">
        <v>98</v>
      </c>
      <c r="B34" s="9" t="s">
        <v>99</v>
      </c>
      <c r="C34" s="8" t="s">
        <v>100</v>
      </c>
      <c r="D34" s="9" t="s">
        <v>43</v>
      </c>
      <c r="E34" s="32">
        <v>46766.42</v>
      </c>
      <c r="G34" s="32">
        <v>46766.42</v>
      </c>
    </row>
    <row r="35" spans="1:7" x14ac:dyDescent="0.25">
      <c r="A35" s="13" t="s">
        <v>101</v>
      </c>
      <c r="B35" s="8" t="s">
        <v>102</v>
      </c>
      <c r="C35" s="8" t="s">
        <v>53</v>
      </c>
      <c r="D35" s="9" t="s">
        <v>43</v>
      </c>
      <c r="E35" s="32">
        <v>30204.69</v>
      </c>
      <c r="G35" s="32">
        <v>30204.69</v>
      </c>
    </row>
    <row r="36" spans="1:7" x14ac:dyDescent="0.25">
      <c r="A36" s="13" t="s">
        <v>19</v>
      </c>
      <c r="B36" s="16" t="s">
        <v>175</v>
      </c>
      <c r="C36" s="8" t="s">
        <v>53</v>
      </c>
      <c r="D36" s="9" t="s">
        <v>43</v>
      </c>
      <c r="E36" s="32">
        <v>7752.44</v>
      </c>
      <c r="F36" s="32">
        <v>9755.5400000000009</v>
      </c>
      <c r="G36" s="32">
        <v>17507.98</v>
      </c>
    </row>
    <row r="37" spans="1:7" x14ac:dyDescent="0.25">
      <c r="A37" s="13" t="s">
        <v>103</v>
      </c>
      <c r="B37" s="8" t="s">
        <v>104</v>
      </c>
      <c r="C37" s="9" t="s">
        <v>53</v>
      </c>
      <c r="D37" s="9" t="s">
        <v>43</v>
      </c>
      <c r="E37" s="32">
        <v>27577.19</v>
      </c>
      <c r="G37" s="32">
        <v>27577.19</v>
      </c>
    </row>
    <row r="38" spans="1:7" x14ac:dyDescent="0.25">
      <c r="A38" s="13" t="s">
        <v>20</v>
      </c>
      <c r="B38" s="16" t="s">
        <v>175</v>
      </c>
      <c r="C38" s="8" t="s">
        <v>53</v>
      </c>
      <c r="D38" s="9" t="s">
        <v>43</v>
      </c>
      <c r="E38" s="32">
        <v>64676.12</v>
      </c>
      <c r="G38" s="32">
        <v>64676.12</v>
      </c>
    </row>
    <row r="39" spans="1:7" x14ac:dyDescent="0.25">
      <c r="A39" s="13" t="s">
        <v>105</v>
      </c>
      <c r="B39" s="9" t="s">
        <v>106</v>
      </c>
      <c r="C39" s="8" t="s">
        <v>29</v>
      </c>
      <c r="D39" s="9" t="s">
        <v>44</v>
      </c>
      <c r="E39" s="32">
        <v>34686.74</v>
      </c>
      <c r="G39" s="32">
        <v>34686.74</v>
      </c>
    </row>
    <row r="40" spans="1:7" x14ac:dyDescent="0.25">
      <c r="A40" s="13" t="s">
        <v>107</v>
      </c>
      <c r="B40" s="16" t="s">
        <v>175</v>
      </c>
      <c r="C40" s="8" t="s">
        <v>53</v>
      </c>
      <c r="D40" s="9" t="s">
        <v>43</v>
      </c>
      <c r="E40" s="32">
        <v>30240.45</v>
      </c>
      <c r="G40" s="32">
        <v>30240.45</v>
      </c>
    </row>
    <row r="41" spans="1:7" x14ac:dyDescent="0.25">
      <c r="A41" s="13" t="s">
        <v>21</v>
      </c>
      <c r="B41" s="9" t="s">
        <v>108</v>
      </c>
      <c r="C41" s="8" t="s">
        <v>53</v>
      </c>
      <c r="D41" s="9" t="s">
        <v>109</v>
      </c>
      <c r="E41" s="32">
        <v>1805464.91</v>
      </c>
      <c r="G41" s="32">
        <v>1805464.91</v>
      </c>
    </row>
    <row r="42" spans="1:7" x14ac:dyDescent="0.25">
      <c r="A42" s="13" t="s">
        <v>110</v>
      </c>
      <c r="B42" s="9" t="s">
        <v>111</v>
      </c>
      <c r="C42" s="8" t="s">
        <v>53</v>
      </c>
      <c r="D42" s="9" t="s">
        <v>43</v>
      </c>
      <c r="E42" s="32">
        <v>25408.66</v>
      </c>
      <c r="G42" s="32">
        <v>25408.66</v>
      </c>
    </row>
    <row r="43" spans="1:7" x14ac:dyDescent="0.25">
      <c r="A43" s="13" t="s">
        <v>22</v>
      </c>
      <c r="B43" s="8" t="s">
        <v>30</v>
      </c>
      <c r="C43" s="8" t="s">
        <v>53</v>
      </c>
      <c r="D43" s="9" t="s">
        <v>43</v>
      </c>
      <c r="E43" s="32">
        <v>396570.77</v>
      </c>
      <c r="F43" s="32">
        <v>73092.179999999993</v>
      </c>
      <c r="G43" s="32">
        <v>469662.95</v>
      </c>
    </row>
    <row r="44" spans="1:7" x14ac:dyDescent="0.25">
      <c r="A44" s="13" t="s">
        <v>112</v>
      </c>
      <c r="B44" s="9" t="s">
        <v>113</v>
      </c>
      <c r="C44" s="8" t="s">
        <v>53</v>
      </c>
      <c r="D44" s="9" t="s">
        <v>43</v>
      </c>
      <c r="E44" s="32">
        <v>122618.51</v>
      </c>
      <c r="G44" s="32">
        <v>122618.51</v>
      </c>
    </row>
    <row r="45" spans="1:7" x14ac:dyDescent="0.25">
      <c r="A45" s="13" t="s">
        <v>114</v>
      </c>
      <c r="B45" s="8" t="s">
        <v>115</v>
      </c>
      <c r="C45" s="9" t="s">
        <v>53</v>
      </c>
      <c r="D45" s="9" t="s">
        <v>43</v>
      </c>
      <c r="E45" s="32">
        <v>56077.13</v>
      </c>
      <c r="G45" s="32">
        <v>56077.13</v>
      </c>
    </row>
    <row r="46" spans="1:7" x14ac:dyDescent="0.25">
      <c r="A46" s="13" t="s">
        <v>23</v>
      </c>
      <c r="B46" s="9" t="s">
        <v>31</v>
      </c>
      <c r="C46" s="8" t="s">
        <v>53</v>
      </c>
      <c r="D46" s="9" t="s">
        <v>43</v>
      </c>
      <c r="E46" s="32">
        <v>414705.97</v>
      </c>
      <c r="G46" s="32">
        <v>414705.97</v>
      </c>
    </row>
    <row r="47" spans="1:7" x14ac:dyDescent="0.25">
      <c r="A47" s="13" t="s">
        <v>116</v>
      </c>
      <c r="B47" s="9" t="s">
        <v>117</v>
      </c>
      <c r="C47" s="8" t="s">
        <v>53</v>
      </c>
      <c r="D47" s="9" t="s">
        <v>43</v>
      </c>
      <c r="E47" s="32">
        <v>47176.45</v>
      </c>
      <c r="G47" s="32">
        <v>47176.45</v>
      </c>
    </row>
    <row r="48" spans="1:7" ht="15" customHeight="1" x14ac:dyDescent="0.25">
      <c r="A48" s="13" t="s">
        <v>24</v>
      </c>
      <c r="B48" s="8"/>
      <c r="C48" s="9"/>
      <c r="D48" s="9"/>
      <c r="E48" s="32">
        <v>388394.98</v>
      </c>
      <c r="F48" s="32">
        <v>239436.06</v>
      </c>
      <c r="G48" s="32">
        <v>627831.04000000004</v>
      </c>
    </row>
    <row r="49" spans="1:4" ht="15" customHeight="1" x14ac:dyDescent="0.25">
      <c r="A49" s="13" t="s">
        <v>119</v>
      </c>
      <c r="B49" s="8" t="s">
        <v>118</v>
      </c>
      <c r="C49" s="9" t="s">
        <v>53</v>
      </c>
      <c r="D49" s="9">
        <v>104000000</v>
      </c>
    </row>
    <row r="50" spans="1:4" ht="15" customHeight="1" x14ac:dyDescent="0.25">
      <c r="A50" s="13" t="s">
        <v>120</v>
      </c>
      <c r="B50" s="8" t="s">
        <v>118</v>
      </c>
      <c r="C50" s="9" t="s">
        <v>53</v>
      </c>
      <c r="D50" s="9">
        <v>104000000</v>
      </c>
    </row>
    <row r="51" spans="1:4" ht="15" customHeight="1" x14ac:dyDescent="0.25">
      <c r="A51" s="13" t="s">
        <v>121</v>
      </c>
      <c r="B51" s="8" t="s">
        <v>118</v>
      </c>
      <c r="C51" s="9" t="s">
        <v>53</v>
      </c>
      <c r="D51" s="9">
        <v>104000000</v>
      </c>
    </row>
    <row r="52" spans="1:4" ht="15" customHeight="1" x14ac:dyDescent="0.25">
      <c r="A52" s="13" t="s">
        <v>122</v>
      </c>
      <c r="B52" s="9" t="s">
        <v>123</v>
      </c>
      <c r="C52" s="9" t="s">
        <v>53</v>
      </c>
      <c r="D52" s="9">
        <v>104000000</v>
      </c>
    </row>
    <row r="53" spans="1:4" ht="15" customHeight="1" x14ac:dyDescent="0.25">
      <c r="A53" s="13" t="s">
        <v>124</v>
      </c>
      <c r="B53" s="9" t="s">
        <v>118</v>
      </c>
      <c r="C53" s="9" t="s">
        <v>53</v>
      </c>
      <c r="D53" s="9">
        <v>104000000</v>
      </c>
    </row>
    <row r="54" spans="1:4" ht="15" customHeight="1" x14ac:dyDescent="0.25">
      <c r="A54" s="14" t="s">
        <v>125</v>
      </c>
      <c r="B54" s="18" t="s">
        <v>118</v>
      </c>
      <c r="C54" s="9" t="s">
        <v>53</v>
      </c>
      <c r="D54" s="9">
        <v>104000000</v>
      </c>
    </row>
    <row r="55" spans="1:4" x14ac:dyDescent="0.25">
      <c r="A55" s="14" t="s">
        <v>126</v>
      </c>
      <c r="B55" s="18" t="s">
        <v>127</v>
      </c>
      <c r="C55" s="9" t="s">
        <v>53</v>
      </c>
      <c r="D55" s="9">
        <v>104000000</v>
      </c>
    </row>
    <row r="56" spans="1:4" x14ac:dyDescent="0.25">
      <c r="A56" s="14" t="s">
        <v>128</v>
      </c>
      <c r="B56" s="18" t="s">
        <v>127</v>
      </c>
      <c r="C56" s="9" t="s">
        <v>53</v>
      </c>
      <c r="D56" s="9">
        <v>104000000</v>
      </c>
    </row>
    <row r="57" spans="1:4" x14ac:dyDescent="0.25">
      <c r="A57" s="14" t="s">
        <v>129</v>
      </c>
      <c r="B57" s="18" t="s">
        <v>127</v>
      </c>
      <c r="C57" s="9" t="s">
        <v>53</v>
      </c>
      <c r="D57" s="9">
        <v>104000000</v>
      </c>
    </row>
    <row r="58" spans="1:4" x14ac:dyDescent="0.25">
      <c r="A58" s="14" t="s">
        <v>130</v>
      </c>
      <c r="B58" s="18" t="s">
        <v>127</v>
      </c>
      <c r="C58" s="9" t="s">
        <v>53</v>
      </c>
      <c r="D58" s="9">
        <v>104000000</v>
      </c>
    </row>
    <row r="59" spans="1:4" x14ac:dyDescent="0.25">
      <c r="A59" s="14" t="s">
        <v>131</v>
      </c>
      <c r="B59" s="18" t="s">
        <v>132</v>
      </c>
      <c r="C59" s="9" t="s">
        <v>53</v>
      </c>
      <c r="D59" s="9">
        <v>104000000</v>
      </c>
    </row>
    <row r="60" spans="1:4" x14ac:dyDescent="0.25">
      <c r="A60" s="14" t="s">
        <v>133</v>
      </c>
      <c r="B60" s="18" t="s">
        <v>132</v>
      </c>
      <c r="C60" s="9" t="s">
        <v>53</v>
      </c>
      <c r="D60" s="9">
        <v>104000000</v>
      </c>
    </row>
    <row r="61" spans="1:4" x14ac:dyDescent="0.25">
      <c r="A61" s="14" t="s">
        <v>134</v>
      </c>
      <c r="B61" s="18" t="s">
        <v>132</v>
      </c>
      <c r="C61" s="9" t="s">
        <v>53</v>
      </c>
      <c r="D61" s="9">
        <v>104000000</v>
      </c>
    </row>
    <row r="62" spans="1:4" x14ac:dyDescent="0.25">
      <c r="A62" s="14" t="s">
        <v>135</v>
      </c>
      <c r="B62" s="18" t="s">
        <v>132</v>
      </c>
      <c r="C62" s="9" t="s">
        <v>53</v>
      </c>
      <c r="D62" s="9">
        <v>104000000</v>
      </c>
    </row>
    <row r="63" spans="1:4" x14ac:dyDescent="0.25">
      <c r="A63" s="14" t="s">
        <v>136</v>
      </c>
      <c r="B63" s="18" t="s">
        <v>132</v>
      </c>
      <c r="C63" s="9" t="s">
        <v>53</v>
      </c>
      <c r="D63" s="9">
        <v>104000000</v>
      </c>
    </row>
    <row r="64" spans="1:4" x14ac:dyDescent="0.25">
      <c r="A64" s="14" t="s">
        <v>137</v>
      </c>
      <c r="B64" s="18" t="s">
        <v>132</v>
      </c>
      <c r="C64" s="9" t="s">
        <v>53</v>
      </c>
      <c r="D64" s="9">
        <v>104000000</v>
      </c>
    </row>
    <row r="65" spans="1:7" x14ac:dyDescent="0.25">
      <c r="A65" s="14" t="s">
        <v>138</v>
      </c>
      <c r="B65" s="18" t="s">
        <v>139</v>
      </c>
      <c r="C65" s="9" t="s">
        <v>53</v>
      </c>
      <c r="D65" s="19">
        <v>104000000</v>
      </c>
    </row>
    <row r="66" spans="1:7" x14ac:dyDescent="0.25">
      <c r="A66" s="14" t="s">
        <v>140</v>
      </c>
      <c r="B66" s="18" t="s">
        <v>132</v>
      </c>
      <c r="C66" s="9" t="s">
        <v>53</v>
      </c>
      <c r="D66" s="19">
        <v>104000000</v>
      </c>
    </row>
    <row r="67" spans="1:7" x14ac:dyDescent="0.25">
      <c r="A67" s="14" t="s">
        <v>141</v>
      </c>
      <c r="B67" s="18" t="s">
        <v>132</v>
      </c>
      <c r="C67" s="9" t="s">
        <v>53</v>
      </c>
      <c r="D67" s="19">
        <v>104000000</v>
      </c>
    </row>
    <row r="68" spans="1:7" x14ac:dyDescent="0.25">
      <c r="A68" s="14" t="s">
        <v>142</v>
      </c>
      <c r="B68" s="18" t="s">
        <v>132</v>
      </c>
      <c r="C68" s="9" t="s">
        <v>53</v>
      </c>
      <c r="D68" s="19">
        <v>104000000</v>
      </c>
    </row>
    <row r="69" spans="1:7" x14ac:dyDescent="0.25">
      <c r="A69" s="14" t="s">
        <v>143</v>
      </c>
      <c r="B69" s="18" t="s">
        <v>139</v>
      </c>
      <c r="C69" s="9" t="s">
        <v>53</v>
      </c>
      <c r="D69" s="19">
        <v>104000000</v>
      </c>
    </row>
    <row r="70" spans="1:7" x14ac:dyDescent="0.25">
      <c r="A70" s="14" t="s">
        <v>144</v>
      </c>
      <c r="B70" s="18" t="s">
        <v>132</v>
      </c>
      <c r="C70" s="9" t="s">
        <v>53</v>
      </c>
      <c r="D70" s="19">
        <v>104000000</v>
      </c>
    </row>
    <row r="71" spans="1:7" x14ac:dyDescent="0.25">
      <c r="A71" s="14" t="s">
        <v>145</v>
      </c>
      <c r="B71" s="18" t="s">
        <v>132</v>
      </c>
      <c r="C71" s="9" t="s">
        <v>53</v>
      </c>
      <c r="D71" s="19">
        <v>104000000</v>
      </c>
    </row>
    <row r="72" spans="1:7" x14ac:dyDescent="0.25">
      <c r="A72" s="14" t="s">
        <v>146</v>
      </c>
      <c r="B72" s="18" t="s">
        <v>132</v>
      </c>
      <c r="C72" s="9" t="s">
        <v>53</v>
      </c>
      <c r="D72" s="19">
        <v>104000000</v>
      </c>
    </row>
    <row r="73" spans="1:7" x14ac:dyDescent="0.25">
      <c r="A73" s="14" t="s">
        <v>147</v>
      </c>
      <c r="B73" s="18" t="s">
        <v>148</v>
      </c>
      <c r="C73" s="9" t="s">
        <v>53</v>
      </c>
      <c r="D73" s="19">
        <v>104000000</v>
      </c>
    </row>
    <row r="74" spans="1:7" x14ac:dyDescent="0.25">
      <c r="A74" s="14" t="s">
        <v>149</v>
      </c>
      <c r="B74" s="18" t="s">
        <v>132</v>
      </c>
      <c r="C74" s="9" t="s">
        <v>53</v>
      </c>
      <c r="D74" s="19">
        <v>104000000</v>
      </c>
    </row>
    <row r="75" spans="1:7" x14ac:dyDescent="0.25">
      <c r="A75" s="14" t="s">
        <v>150</v>
      </c>
      <c r="B75" s="18" t="s">
        <v>148</v>
      </c>
      <c r="C75" s="9" t="s">
        <v>53</v>
      </c>
      <c r="D75" s="19">
        <v>104000000</v>
      </c>
    </row>
    <row r="76" spans="1:7" x14ac:dyDescent="0.25">
      <c r="A76" s="14" t="s">
        <v>151</v>
      </c>
      <c r="B76" s="18" t="s">
        <v>132</v>
      </c>
      <c r="C76" s="9" t="s">
        <v>53</v>
      </c>
      <c r="D76" s="19">
        <v>104000000</v>
      </c>
    </row>
    <row r="77" spans="1:7" x14ac:dyDescent="0.25">
      <c r="A77" s="14" t="s">
        <v>152</v>
      </c>
      <c r="B77" s="18" t="s">
        <v>132</v>
      </c>
      <c r="C77" s="9" t="s">
        <v>53</v>
      </c>
      <c r="D77" s="19">
        <v>104000000</v>
      </c>
    </row>
    <row r="78" spans="1:7" x14ac:dyDescent="0.25">
      <c r="A78" s="14" t="s">
        <v>153</v>
      </c>
      <c r="B78" s="18" t="s">
        <v>132</v>
      </c>
      <c r="C78" s="9" t="s">
        <v>53</v>
      </c>
      <c r="D78" s="19">
        <v>104000000</v>
      </c>
    </row>
    <row r="79" spans="1:7" x14ac:dyDescent="0.25">
      <c r="A79" s="14" t="s">
        <v>25</v>
      </c>
      <c r="B79" s="18" t="s">
        <v>154</v>
      </c>
      <c r="C79" s="9" t="s">
        <v>53</v>
      </c>
      <c r="D79" s="19" t="s">
        <v>43</v>
      </c>
      <c r="E79" s="32">
        <v>299014.51</v>
      </c>
      <c r="F79" s="32">
        <v>239436.06</v>
      </c>
      <c r="G79" s="32">
        <v>538450.56999999995</v>
      </c>
    </row>
    <row r="80" spans="1:7" x14ac:dyDescent="0.25">
      <c r="A80" s="14" t="s">
        <v>26</v>
      </c>
      <c r="B80" s="18" t="s">
        <v>155</v>
      </c>
      <c r="C80" s="18" t="s">
        <v>100</v>
      </c>
      <c r="D80" s="19" t="s">
        <v>43</v>
      </c>
      <c r="E80" s="32">
        <v>64221.95</v>
      </c>
      <c r="G80" s="32">
        <v>64221.95</v>
      </c>
    </row>
    <row r="81" spans="1:7" ht="30" x14ac:dyDescent="0.25">
      <c r="A81" s="14" t="s">
        <v>27</v>
      </c>
      <c r="B81" s="23" t="s">
        <v>156</v>
      </c>
      <c r="C81" s="18" t="s">
        <v>157</v>
      </c>
      <c r="D81" s="9" t="s">
        <v>158</v>
      </c>
      <c r="E81" s="32">
        <v>58983</v>
      </c>
      <c r="G81" s="32">
        <v>58983</v>
      </c>
    </row>
    <row r="82" spans="1:7" x14ac:dyDescent="0.25">
      <c r="A82" s="14" t="s">
        <v>168</v>
      </c>
      <c r="B82" s="14" t="s">
        <v>159</v>
      </c>
      <c r="C82" s="18" t="s">
        <v>160</v>
      </c>
      <c r="D82" s="19" t="s">
        <v>43</v>
      </c>
      <c r="E82" s="32">
        <v>29334.27</v>
      </c>
      <c r="G82" s="32">
        <v>29334.27</v>
      </c>
    </row>
    <row r="83" spans="1:7" x14ac:dyDescent="0.25">
      <c r="A83" s="14" t="s">
        <v>169</v>
      </c>
      <c r="B83" s="14" t="s">
        <v>161</v>
      </c>
      <c r="C83" s="8" t="s">
        <v>162</v>
      </c>
      <c r="D83" s="19" t="s">
        <v>43</v>
      </c>
      <c r="E83" s="32">
        <v>23267.89</v>
      </c>
      <c r="G83" s="32">
        <v>23267.89</v>
      </c>
    </row>
    <row r="84" spans="1:7" x14ac:dyDescent="0.25">
      <c r="A84" s="13" t="s">
        <v>163</v>
      </c>
      <c r="B84" s="8" t="s">
        <v>164</v>
      </c>
      <c r="C84" s="18" t="s">
        <v>53</v>
      </c>
      <c r="D84" s="19" t="s">
        <v>43</v>
      </c>
      <c r="E84" s="32">
        <v>44393.96</v>
      </c>
      <c r="F84" s="32">
        <v>9016.42</v>
      </c>
      <c r="G84" s="32">
        <v>53410.38</v>
      </c>
    </row>
    <row r="85" spans="1:7" x14ac:dyDescent="0.25">
      <c r="E85" s="34">
        <f>SUM(E2:E84)</f>
        <v>9518131.1800000016</v>
      </c>
      <c r="F85" s="34">
        <f t="shared" ref="F85:G85" si="0">SUM(F2:F84)</f>
        <v>845258.92</v>
      </c>
      <c r="G85" s="34">
        <f t="shared" si="0"/>
        <v>10363390.100000003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Modelo</vt:lpstr>
      <vt:lpstr>Valores</vt:lpstr>
      <vt:lpstr>Dados</vt:lpstr>
      <vt:lpstr>Modelo!Area_de_impressao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Darlan Bafica Goes</dc:creator>
  <cp:lastModifiedBy>Kamila Broetto Pegoretti Pimentel</cp:lastModifiedBy>
  <cp:lastPrinted>2017-12-01T17:10:25Z</cp:lastPrinted>
  <dcterms:created xsi:type="dcterms:W3CDTF">2017-10-18T19:02:16Z</dcterms:created>
  <dcterms:modified xsi:type="dcterms:W3CDTF">2017-12-01T17:10:48Z</dcterms:modified>
</cp:coreProperties>
</file>